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marcos - processos\COMUNICAÇÃO SOCIAL\ESCLARECIMENTOS\PLANILHAS\"/>
    </mc:Choice>
  </mc:AlternateContent>
  <xr:revisionPtr revIDLastSave="0" documentId="8_{788A831C-CD4A-4DC8-BCFA-0CE83F4A8AC9}" xr6:coauthVersionLast="47" xr6:coauthVersionMax="47" xr10:uidLastSave="{00000000-0000-0000-0000-000000000000}"/>
  <bookViews>
    <workbookView xWindow="20370" yWindow="-7080" windowWidth="29040" windowHeight="15720" xr2:uid="{00000000-000D-0000-FFFF-FFFF00000000}"/>
  </bookViews>
  <sheets>
    <sheet name="ASSISTENTE OP. AUDIOVISUAIS" sheetId="14" r:id="rId1"/>
    <sheet name="Encarregado_de_Turma_de_Manut_" sheetId="9" state="hidden" r:id="rId2"/>
    <sheet name="Ajudante_Geral" sheetId="10" state="hidden" r:id="rId3"/>
  </sheets>
  <definedNames>
    <definedName name="AS">#REF!</definedName>
    <definedName name="BEPI">#REF!</definedName>
    <definedName name="ds">#REF!</definedName>
    <definedName name="Excel_BuiltIn_Print_Area_1_1_1_1_1">#REF!</definedName>
    <definedName name="Excel_BuiltIn_Print_Area_1_1_1_1_2">#REF!</definedName>
    <definedName name="Excel_BuiltIn_Print_Area_1_1_4">#REF!</definedName>
    <definedName name="Excel_BuiltIn_Print_Area_1_1_5">#REF!</definedName>
    <definedName name="Excel_BuiltIn_Print_Area_10">#REF!</definedName>
    <definedName name="Excel_BuiltIn_Print_Area_12">#REF!</definedName>
    <definedName name="Excel_BuiltIn_Print_Area_3_1">#REF!</definedName>
    <definedName name="Excel_BuiltIn_Print_Area_4">#REF!</definedName>
    <definedName name="Excel_BuiltIn_Print_Area_5_1_1">#REF!</definedName>
    <definedName name="Excel_BuiltIn_Print_Area_5_1_4">#REF!</definedName>
    <definedName name="Excel_BuiltIn_Print_Area_5_1_5">#REF!</definedName>
    <definedName name="Excel_BuiltIn_Print_Area_7_1">#REF!</definedName>
    <definedName name="Excel_BuiltIn_Print_Area_9">#REF!</definedName>
    <definedName name="fator121">#REF!</definedName>
    <definedName name="fator1221">#REF!</definedName>
    <definedName name="funcao">#REF!</definedName>
    <definedName name="HOME">#REF!</definedName>
    <definedName name="INFORMAÇÕES">#REF!</definedName>
    <definedName name="INSUMO">#REF!</definedName>
    <definedName name="Matriz">#REF!</definedName>
    <definedName name="PREÇO">#REF!</definedName>
    <definedName name="Print_Area" localSheetId="2">Ajudante_Geral!$B$2:$F$130</definedName>
    <definedName name="Print_Area" localSheetId="0">'ASSISTENTE OP. AUDIOVISUAIS'!$B$2:$F$128</definedName>
    <definedName name="Print_Area" localSheetId="1">Encarregado_de_Turma_de_Manut_!$B$2:$F$130</definedName>
    <definedName name="s">#REF!</definedName>
    <definedName name="segescal">#REF!</definedName>
    <definedName name="SINAPI">#REF!</definedName>
    <definedName name="TESTE">#REF!</definedName>
    <definedName name="TotalChaveiro">#REF!</definedName>
    <definedName name="TotalMatCons">#REF!</definedName>
    <definedName name="TotalMatDemanda">#REF!</definedName>
    <definedName name="trs">#REF!</definedName>
    <definedName name="UN">#REF!</definedName>
    <definedName name="UNI.EP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14" l="1"/>
  <c r="D112" i="14"/>
  <c r="D114" i="14" s="1"/>
  <c r="D103" i="14"/>
  <c r="D124" i="14" s="1"/>
  <c r="D94" i="14"/>
  <c r="D92" i="14"/>
  <c r="D91" i="14"/>
  <c r="D90" i="14"/>
  <c r="D89" i="14"/>
  <c r="D95" i="14" s="1"/>
  <c r="D79" i="14"/>
  <c r="D78" i="14"/>
  <c r="D77" i="14"/>
  <c r="D76" i="14"/>
  <c r="D75" i="14"/>
  <c r="D74" i="14"/>
  <c r="F58" i="14"/>
  <c r="D50" i="14"/>
  <c r="D49" i="14"/>
  <c r="D48" i="14"/>
  <c r="D47" i="14"/>
  <c r="D46" i="14"/>
  <c r="D44" i="14"/>
  <c r="D43" i="14"/>
  <c r="D35" i="14"/>
  <c r="D37" i="14" s="1"/>
  <c r="D26" i="14"/>
  <c r="F57" i="14" s="1"/>
  <c r="F59" i="14" s="1"/>
  <c r="D67" i="14" s="1"/>
  <c r="D27" i="14" l="1"/>
  <c r="E94" i="14" s="1"/>
  <c r="E76" i="14"/>
  <c r="E77" i="14"/>
  <c r="E79" i="14"/>
  <c r="E90" i="14"/>
  <c r="E91" i="14"/>
  <c r="E74" i="14"/>
  <c r="D51" i="14"/>
  <c r="E89" i="14"/>
  <c r="E35" i="14"/>
  <c r="E92" i="14"/>
  <c r="D80" i="14"/>
  <c r="D120" i="14"/>
  <c r="E36" i="14"/>
  <c r="E78" i="14"/>
  <c r="E93" i="14"/>
  <c r="E75" i="14" l="1"/>
  <c r="E80" i="14" s="1"/>
  <c r="D122" i="14" s="1"/>
  <c r="E37" i="14"/>
  <c r="E95" i="14"/>
  <c r="D123" i="14" s="1"/>
  <c r="D122" i="10"/>
  <c r="D115" i="10"/>
  <c r="D114" i="10"/>
  <c r="D112" i="10"/>
  <c r="D111" i="10"/>
  <c r="D104" i="10"/>
  <c r="D105" i="10" s="1"/>
  <c r="D126" i="10" s="1"/>
  <c r="E93" i="10"/>
  <c r="D92" i="10"/>
  <c r="D98" i="10" s="1"/>
  <c r="D83" i="10"/>
  <c r="E82" i="10"/>
  <c r="F61" i="10"/>
  <c r="D53" i="10"/>
  <c r="D52" i="10"/>
  <c r="D51" i="10"/>
  <c r="D50" i="10"/>
  <c r="D49" i="10"/>
  <c r="D47" i="10"/>
  <c r="D46" i="10"/>
  <c r="D54" i="10" s="1"/>
  <c r="D38" i="10"/>
  <c r="D40" i="10" s="1"/>
  <c r="D29" i="10"/>
  <c r="D30" i="10" s="1"/>
  <c r="E94" i="10" s="1"/>
  <c r="D115" i="9"/>
  <c r="D104" i="9"/>
  <c r="D105" i="9" s="1"/>
  <c r="D126" i="9" s="1"/>
  <c r="E96" i="9"/>
  <c r="E94" i="9"/>
  <c r="D92" i="9"/>
  <c r="E92" i="9" s="1"/>
  <c r="D83" i="9"/>
  <c r="F61" i="9"/>
  <c r="D53" i="9"/>
  <c r="D52" i="9"/>
  <c r="D51" i="9"/>
  <c r="D50" i="9"/>
  <c r="D49" i="9"/>
  <c r="D47" i="9"/>
  <c r="D46" i="9"/>
  <c r="D38" i="9"/>
  <c r="D40" i="9" s="1"/>
  <c r="D29" i="9"/>
  <c r="D30" i="9" s="1"/>
  <c r="E78" i="9" s="1"/>
  <c r="D114" i="9"/>
  <c r="D116" i="9" s="1"/>
  <c r="E45" i="14" l="1"/>
  <c r="E49" i="14"/>
  <c r="E50" i="14"/>
  <c r="D65" i="14"/>
  <c r="E46" i="14"/>
  <c r="E44" i="14"/>
  <c r="E43" i="14"/>
  <c r="E48" i="14"/>
  <c r="E47" i="14"/>
  <c r="D98" i="9"/>
  <c r="E98" i="9"/>
  <c r="D125" i="9" s="1"/>
  <c r="F60" i="9"/>
  <c r="F62" i="9" s="1"/>
  <c r="D70" i="9" s="1"/>
  <c r="D54" i="9"/>
  <c r="E93" i="9"/>
  <c r="E39" i="9"/>
  <c r="D122" i="9"/>
  <c r="E80" i="9"/>
  <c r="E97" i="9"/>
  <c r="E79" i="9"/>
  <c r="E95" i="9"/>
  <c r="E77" i="9"/>
  <c r="E83" i="9" s="1"/>
  <c r="D124" i="9" s="1"/>
  <c r="E81" i="9"/>
  <c r="E82" i="9"/>
  <c r="E81" i="10"/>
  <c r="E96" i="10"/>
  <c r="E95" i="10"/>
  <c r="E80" i="10"/>
  <c r="E79" i="10"/>
  <c r="E97" i="10"/>
  <c r="E78" i="10"/>
  <c r="E77" i="10"/>
  <c r="E39" i="10"/>
  <c r="F60" i="10"/>
  <c r="F62" i="10" s="1"/>
  <c r="D70" i="10" s="1"/>
  <c r="D116" i="10"/>
  <c r="E38" i="10"/>
  <c r="E40" i="10" s="1"/>
  <c r="E49" i="10" s="1"/>
  <c r="E92" i="10"/>
  <c r="E38" i="9"/>
  <c r="E47" i="10" l="1"/>
  <c r="E46" i="10"/>
  <c r="E54" i="10" s="1"/>
  <c r="D69" i="10" s="1"/>
  <c r="E52" i="10"/>
  <c r="E53" i="10"/>
  <c r="E50" i="10"/>
  <c r="E51" i="14"/>
  <c r="D66" i="14" s="1"/>
  <c r="D68" i="14" s="1"/>
  <c r="D121" i="14" s="1"/>
  <c r="D125" i="14" s="1"/>
  <c r="E98" i="10"/>
  <c r="D125" i="10" s="1"/>
  <c r="E48" i="10"/>
  <c r="D68" i="10"/>
  <c r="E51" i="10"/>
  <c r="E40" i="9"/>
  <c r="E83" i="10"/>
  <c r="D124" i="10" s="1"/>
  <c r="E109" i="14" l="1"/>
  <c r="E110" i="14" s="1"/>
  <c r="E112" i="14" s="1"/>
  <c r="E51" i="9"/>
  <c r="D68" i="9"/>
  <c r="E48" i="9"/>
  <c r="E46" i="9"/>
  <c r="E49" i="9"/>
  <c r="E52" i="9"/>
  <c r="E50" i="9"/>
  <c r="E47" i="9"/>
  <c r="E53" i="9"/>
  <c r="D71" i="10"/>
  <c r="D123" i="10" s="1"/>
  <c r="D127" i="10" s="1"/>
  <c r="E113" i="14" l="1"/>
  <c r="E114" i="14" s="1"/>
  <c r="D126" i="14" s="1"/>
  <c r="D127" i="14" s="1"/>
  <c r="E111" i="10"/>
  <c r="E54" i="9"/>
  <c r="D69" i="9" s="1"/>
  <c r="D71" i="9"/>
  <c r="D123" i="9" s="1"/>
  <c r="D127" i="9" s="1"/>
  <c r="E112" i="10" l="1"/>
  <c r="E114" i="10" s="1"/>
  <c r="E111" i="9"/>
  <c r="E112" i="9" s="1"/>
  <c r="E115" i="10"/>
  <c r="E116" i="10" l="1"/>
  <c r="D128" i="10" s="1"/>
  <c r="D129" i="10" s="1"/>
  <c r="E115" i="9"/>
  <c r="E114" i="9"/>
  <c r="E116" i="9" l="1"/>
  <c r="D128" i="9" s="1"/>
  <c r="D129" i="9" s="1"/>
</calcChain>
</file>

<file path=xl/sharedStrings.xml><?xml version="1.0" encoding="utf-8"?>
<sst xmlns="http://schemas.openxmlformats.org/spreadsheetml/2006/main" count="497" uniqueCount="109">
  <si>
    <t>A</t>
  </si>
  <si>
    <t>13º (décimo terceiro) Salário</t>
  </si>
  <si>
    <t>B</t>
  </si>
  <si>
    <t>Férias e Adicional de Férias</t>
  </si>
  <si>
    <t>INSS</t>
  </si>
  <si>
    <t>Salário Educação</t>
  </si>
  <si>
    <t>C</t>
  </si>
  <si>
    <t>D</t>
  </si>
  <si>
    <t>E</t>
  </si>
  <si>
    <t>F</t>
  </si>
  <si>
    <t>SEBRAE</t>
  </si>
  <si>
    <t>G</t>
  </si>
  <si>
    <t>INCRA</t>
  </si>
  <si>
    <t>H</t>
  </si>
  <si>
    <t>FGTS</t>
  </si>
  <si>
    <t>Módulo 3 - Provisão para Rescisão</t>
  </si>
  <si>
    <t>Módulo 4 - Custo de Reposição do Profissional Ausente</t>
  </si>
  <si>
    <t>Módulo 5 - Insumos Diversos</t>
  </si>
  <si>
    <t>PLANILHA DE CUSTOS E FORMAÇÃO DE PREÇOS</t>
  </si>
  <si>
    <t xml:space="preserve"> CONSOLIDAÇÃO E APRESENTAÇÃO DE PROPOSTAS</t>
  </si>
  <si>
    <t>Com ajustes após publicação da Lei n° 13.467, de 2017.</t>
  </si>
  <si>
    <t>Discriminação dos Serviços</t>
  </si>
  <si>
    <t>Discriminação</t>
  </si>
  <si>
    <t>Município/UF</t>
  </si>
  <si>
    <t>Brasília/DF</t>
  </si>
  <si>
    <t>Ano do acordo, convenção ou sentença normativa em dissídio coletivo</t>
  </si>
  <si>
    <t>Número de meses de execução do contrato</t>
  </si>
  <si>
    <t>Número de registro da convenção coletiva de trabalho</t>
  </si>
  <si>
    <t>Nome do sindicato representativo da categoria profissional</t>
  </si>
  <si>
    <t>Discriminação da mão de obra</t>
  </si>
  <si>
    <t>Jornada de trabalho semanal</t>
  </si>
  <si>
    <t>Categoria profissional</t>
  </si>
  <si>
    <t>CBO da categoria</t>
  </si>
  <si>
    <t>Salário base</t>
  </si>
  <si>
    <t>Data base da categoria</t>
  </si>
  <si>
    <t>Módulo 1 - Composição da Remuneração</t>
  </si>
  <si>
    <t>Composição da Remuneração</t>
  </si>
  <si>
    <t>Valor (R$)</t>
  </si>
  <si>
    <t>Salário-Base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</si>
  <si>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</si>
  <si>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</si>
  <si>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</si>
  <si>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</si>
  <si>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</si>
  <si>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</si>
  <si>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Submódulo 2.2 - Encargos Previdenciários (GPS), Fundo de Garantia por Tempo de Serviço (FGTS) e outras contribuições.</t>
  </si>
  <si>
    <t>2.2</t>
  </si>
  <si>
    <t>GPS, FGTS e outras contribuições</t>
  </si>
  <si>
    <t>SAT</t>
  </si>
  <si>
    <t>SESC ou SESI</t>
  </si>
  <si>
    <t>SENAI - SENAC</t>
  </si>
  <si>
    <t xml:space="preserve">Total </t>
  </si>
  <si>
    <t>Submódulo 2.3 - Benefícios Mensais e Diários.</t>
  </si>
  <si>
    <t>2.3</t>
  </si>
  <si>
    <t>Benefícios Mensais e Diários</t>
  </si>
  <si>
    <t>Valor unitário</t>
  </si>
  <si>
    <t>Quantidade de dias</t>
  </si>
  <si>
    <t>Transporte</t>
  </si>
  <si>
    <t>Quadro-Resumo do Módulo 2 - Encargos e Benefícios anuais, mensais e diários</t>
  </si>
  <si>
    <t>Encargos e Benefícios Anuais, Mensais e Diários</t>
  </si>
  <si>
    <t>Provisão para Rescisão</t>
  </si>
  <si>
    <t>Aviso Prévio Indenizado</t>
  </si>
  <si>
    <t>Incidência do FGTS sobre o Aviso Prévio Indenizado</t>
  </si>
  <si>
    <t>Incidência dos encargos do submódulo 2.2 sobre o Aviso Prévio Trabalhado</t>
  </si>
  <si>
    <t>Multa do FGTS sobre o Aviso Prévio Trabalhado</t>
  </si>
  <si>
    <t>Submódulo 4.1 - Ausências Legais</t>
  </si>
  <si>
    <t>4.1</t>
  </si>
  <si>
    <t>Ausências Legais</t>
  </si>
  <si>
    <t>Férias</t>
  </si>
  <si>
    <t>Licença-Paternidade</t>
  </si>
  <si>
    <t>Ausência por acidente de trabalho</t>
  </si>
  <si>
    <t>Afastamento Maternidade</t>
  </si>
  <si>
    <t>Outros (especificar)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</si>
  <si>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</si>
  <si>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</si>
  <si>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</si>
  <si>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</si>
  <si>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</si>
  <si>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Lucro</t>
  </si>
  <si>
    <t>Tributos</t>
  </si>
  <si>
    <t>C.1. Tributos Federais (PIS+COFINS)</t>
  </si>
  <si>
    <t>C.2. Tributos Municipais (ISS)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</si>
  <si>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</si>
  <si>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</si>
  <si>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</si>
  <si>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</si>
  <si>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</si>
  <si>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Aviso Prévio Trabalhado (Já provisionado no A)</t>
  </si>
  <si>
    <t>Ausências Legais  (Já está contido no cálculo mensal do salário) DSR</t>
  </si>
  <si>
    <t>40h</t>
  </si>
  <si>
    <t>DF000091/2025</t>
  </si>
  <si>
    <t>SINDIRADTV-DF</t>
  </si>
  <si>
    <t>44h</t>
  </si>
  <si>
    <t>1° de Janeiro</t>
  </si>
  <si>
    <t>Multa do FGTS sobre o Aviso Prévio Indenizado (40% sobre 8%)</t>
  </si>
  <si>
    <t>e</t>
  </si>
  <si>
    <t>CONSOLIDAÇÃO E APRESENTAÇÃO DE PROPOSTAS</t>
  </si>
  <si>
    <t>DF000042/2025</t>
  </si>
  <si>
    <t>SINDISERVIÇOS/DF e SEAC/DF</t>
  </si>
  <si>
    <t>Encarregado de turma de manutenção e reparos</t>
  </si>
  <si>
    <t>1º de Janeiro</t>
  </si>
  <si>
    <t>Auxílio-Refeição/Alimentação</t>
  </si>
  <si>
    <t>Ajudante geral de manutenção e reparos</t>
  </si>
  <si>
    <t>RAT</t>
  </si>
  <si>
    <t>Auxílio Saúde</t>
  </si>
  <si>
    <t xml:space="preserve">Auxílio Funeral Seguro de vida </t>
  </si>
  <si>
    <t>ASSISTENTE DE AUDIOVISUAL</t>
  </si>
  <si>
    <t>3731-45</t>
  </si>
  <si>
    <t>ASSISTENTE DE OPERAÇÕES AUDIOVISUAIS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</si>
</sst>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R$-416]\ #.##000\ ;\-[$R$-416]\ #.##000\ ;[$R$-416]&quot; -&quot;00\ ;\ @\ "/>
    <numFmt numFmtId="165" formatCode="[$R$-416]\ #,##0.00"/>
    <numFmt numFmtId="166" formatCode="0&quot; Dias&quot;"/>
    <numFmt numFmtId="167" formatCode="[$R$-416]\ #.##\ ;\-[$R$-416]\ #.##\ ;[$R$-416]&quot; -&quot;00\ ;\ @\ "/>
    <numFmt numFmtId="168" formatCode="[$R$-416]\ #.##00\ ;\-[$R$-416]\ #.##00\ ;[$R$-416]&quot; -&quot;00\ ;\ @\ "/>
  </numFmts>
  <fonts count="1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Yu Gothic"/>
      <family val="2"/>
    </font>
    <font>
      <sz val="12"/>
      <color rgb="FF000000"/>
      <name val="Times New Roman"/>
      <family val="1"/>
    </font>
    <font>
      <sz val="18"/>
      <color rgb="FFFFFFFF"/>
      <name val="Yu Gothic"/>
      <family val="2"/>
    </font>
    <font>
      <sz val="18"/>
      <color rgb="FFFFFFFF"/>
      <name val="Arial"/>
      <family val="2"/>
    </font>
    <font>
      <sz val="12"/>
      <color rgb="FFFF0000"/>
      <name val="Yu Gothic"/>
      <family val="2"/>
    </font>
    <font>
      <b/>
      <sz val="12"/>
      <color rgb="FF000000"/>
      <name val="Yu Gothic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Arial"/>
      <family val="2"/>
    </font>
    <font>
      <sz val="10"/>
      <color rgb="FF000000"/>
      <name val="Yu Gothic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Yu Gothic"/>
      <family val="2"/>
    </font>
    <font>
      <b/>
      <sz val="12"/>
      <color rgb="FFFF0000"/>
      <name val="Yu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2F75B5"/>
        <bgColor rgb="FF2F75B5"/>
      </patternFill>
    </fill>
    <fill>
      <patternFill patternType="solid">
        <fgColor rgb="FFDAE9F8"/>
        <bgColor rgb="FFDAE9F8"/>
      </patternFill>
    </fill>
    <fill>
      <patternFill patternType="solid">
        <fgColor rgb="FFDDEBF7"/>
        <bgColor rgb="FFDDEBF7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5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0" fontId="3" fillId="5" borderId="13" xfId="0" applyNumberFormat="1" applyFont="1" applyFill="1" applyBorder="1" applyAlignment="1">
      <alignment horizontal="center" vertical="center" wrapText="1"/>
    </xf>
    <xf numFmtId="10" fontId="3" fillId="7" borderId="1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12" xfId="0" applyNumberFormat="1" applyFont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168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0" fillId="0" borderId="0" xfId="0" applyFont="1"/>
    <xf numFmtId="0" fontId="8" fillId="0" borderId="8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5" borderId="13" xfId="0" applyNumberFormat="1" applyFont="1" applyFill="1" applyBorder="1" applyAlignment="1">
      <alignment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5" borderId="1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9" fillId="7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9" fillId="8" borderId="12" xfId="0" applyFont="1" applyFill="1" applyBorder="1" applyAlignment="1">
      <alignment horizontal="left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vertical="center" wrapText="1"/>
    </xf>
    <xf numFmtId="0" fontId="15" fillId="8" borderId="12" xfId="0" applyFont="1" applyFill="1" applyBorder="1" applyAlignment="1">
      <alignment wrapText="1"/>
    </xf>
    <xf numFmtId="0" fontId="16" fillId="8" borderId="12" xfId="0" applyFont="1" applyFill="1" applyBorder="1" applyAlignment="1">
      <alignment wrapText="1"/>
    </xf>
    <xf numFmtId="168" fontId="3" fillId="5" borderId="1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Border="1"/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8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0" fillId="0" borderId="0" xfId="0"/>
    <xf numFmtId="0" fontId="11" fillId="6" borderId="10" xfId="0" applyFont="1" applyFill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3D7C-E923-4630-B986-1655E95DD3AF}">
  <sheetPr>
    <tabColor rgb="FF00FF00"/>
  </sheetPr>
  <dimension ref="A1:Z998"/>
  <sheetViews>
    <sheetView tabSelected="1" zoomScale="85" zoomScaleNormal="85" workbookViewId="0">
      <selection activeCell="H105" sqref="H105"/>
    </sheetView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17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64" t="s">
        <v>108</v>
      </c>
      <c r="C2" s="64"/>
      <c r="D2" s="64"/>
      <c r="E2" s="4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61" t="s">
        <v>21</v>
      </c>
      <c r="C3" s="62"/>
      <c r="D3" s="6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thickBot="1" x14ac:dyDescent="0.4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thickBot="1" x14ac:dyDescent="0.45">
      <c r="A5" s="2"/>
      <c r="B5" s="65" t="s">
        <v>22</v>
      </c>
      <c r="C5" s="66"/>
      <c r="D5" s="67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thickBot="1" x14ac:dyDescent="0.45">
      <c r="A6" s="2"/>
      <c r="B6" s="5" t="s">
        <v>0</v>
      </c>
      <c r="C6" s="6" t="s">
        <v>23</v>
      </c>
      <c r="D6" s="7" t="s">
        <v>24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thickBot="1" x14ac:dyDescent="0.45">
      <c r="A7" s="2"/>
      <c r="B7" s="5" t="s">
        <v>2</v>
      </c>
      <c r="C7" s="6" t="s">
        <v>25</v>
      </c>
      <c r="D7" s="7">
        <v>2025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thickBot="1" x14ac:dyDescent="0.45">
      <c r="A8" s="2"/>
      <c r="B8" s="5" t="s">
        <v>6</v>
      </c>
      <c r="C8" s="6" t="s">
        <v>26</v>
      </c>
      <c r="D8" s="8">
        <v>12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thickBot="1" x14ac:dyDescent="0.45">
      <c r="A9" s="2"/>
      <c r="B9" s="5" t="s">
        <v>7</v>
      </c>
      <c r="C9" s="6" t="s">
        <v>27</v>
      </c>
      <c r="D9" s="39" t="s">
        <v>90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thickBot="1" x14ac:dyDescent="0.45">
      <c r="A10" s="2"/>
      <c r="B10" s="5" t="s">
        <v>8</v>
      </c>
      <c r="C10" s="6" t="s">
        <v>28</v>
      </c>
      <c r="D10" s="43" t="s">
        <v>91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9"/>
      <c r="C11" s="10"/>
      <c r="D11" s="9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9"/>
      <c r="C12" s="10"/>
      <c r="D12" s="9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61" t="s">
        <v>29</v>
      </c>
      <c r="C13" s="62"/>
      <c r="D13" s="6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thickBot="1" x14ac:dyDescent="0.45">
      <c r="A14" s="2"/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thickBot="1" x14ac:dyDescent="0.45">
      <c r="A15" s="2"/>
      <c r="B15" s="65" t="s">
        <v>29</v>
      </c>
      <c r="C15" s="66"/>
      <c r="D15" s="67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thickBot="1" x14ac:dyDescent="0.45">
      <c r="A16" s="2"/>
      <c r="B16" s="5" t="s">
        <v>0</v>
      </c>
      <c r="C16" s="6" t="s">
        <v>30</v>
      </c>
      <c r="D16" s="8" t="s">
        <v>92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3.5" thickBot="1" x14ac:dyDescent="0.45">
      <c r="A17" s="2"/>
      <c r="B17" s="5" t="s">
        <v>2</v>
      </c>
      <c r="C17" s="6" t="s">
        <v>31</v>
      </c>
      <c r="D17" s="39" t="s">
        <v>106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thickBot="1" x14ac:dyDescent="0.45">
      <c r="A18" s="2"/>
      <c r="B18" s="5" t="s">
        <v>6</v>
      </c>
      <c r="C18" s="6" t="s">
        <v>32</v>
      </c>
      <c r="D18" s="44" t="s">
        <v>107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thickBot="1" x14ac:dyDescent="0.45">
      <c r="A19" s="2"/>
      <c r="B19" s="5" t="s">
        <v>7</v>
      </c>
      <c r="C19" s="6" t="s">
        <v>33</v>
      </c>
      <c r="D19" s="45">
        <v>4634.83</v>
      </c>
      <c r="E19" s="1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thickBot="1" x14ac:dyDescent="0.45">
      <c r="A20" s="2"/>
      <c r="B20" s="5" t="s">
        <v>8</v>
      </c>
      <c r="C20" s="6" t="s">
        <v>34</v>
      </c>
      <c r="D20" s="8" t="s">
        <v>93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14"/>
      <c r="C21" s="14"/>
      <c r="D21" s="9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14"/>
      <c r="C22" s="14"/>
      <c r="D22" s="9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61" t="s">
        <v>35</v>
      </c>
      <c r="C23" s="62"/>
      <c r="D23" s="6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thickBot="1" x14ac:dyDescent="0.45">
      <c r="A24" s="2"/>
      <c r="B24" s="2"/>
      <c r="C24" s="2"/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thickBot="1" x14ac:dyDescent="0.45">
      <c r="A25" s="2"/>
      <c r="B25" s="15">
        <v>1</v>
      </c>
      <c r="C25" s="16" t="s">
        <v>36</v>
      </c>
      <c r="D25" s="16" t="s">
        <v>37</v>
      </c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thickBot="1" x14ac:dyDescent="0.45">
      <c r="A26" s="2"/>
      <c r="B26" s="5" t="s">
        <v>0</v>
      </c>
      <c r="C26" s="33" t="s">
        <v>33</v>
      </c>
      <c r="D26" s="17">
        <f>D19</f>
        <v>4634.83</v>
      </c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 thickBot="1" x14ac:dyDescent="0.45">
      <c r="A27" s="2"/>
      <c r="B27" s="65" t="s">
        <v>39</v>
      </c>
      <c r="C27" s="67"/>
      <c r="D27" s="18">
        <f>SUM(D26)</f>
        <v>4634.83</v>
      </c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2"/>
      <c r="C28" s="2"/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2"/>
      <c r="C29" s="2"/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">
      <c r="A30" s="2"/>
      <c r="B30" s="61" t="s">
        <v>40</v>
      </c>
      <c r="C30" s="62"/>
      <c r="D30" s="62"/>
      <c r="E30" s="6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19"/>
      <c r="C31" s="2"/>
      <c r="D31" s="2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68" t="s">
        <v>41</v>
      </c>
      <c r="C32" s="62"/>
      <c r="D32" s="62"/>
      <c r="E32" s="6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thickBot="1" x14ac:dyDescent="0.45">
      <c r="A33" s="2"/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thickBot="1" x14ac:dyDescent="0.45">
      <c r="A34" s="2"/>
      <c r="B34" s="15" t="s">
        <v>42</v>
      </c>
      <c r="C34" s="16" t="s">
        <v>43</v>
      </c>
      <c r="D34" s="20" t="s">
        <v>44</v>
      </c>
      <c r="E34" s="16" t="s">
        <v>37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thickBot="1" x14ac:dyDescent="0.45">
      <c r="A35" s="2"/>
      <c r="B35" s="5" t="s">
        <v>0</v>
      </c>
      <c r="C35" s="6" t="s">
        <v>1</v>
      </c>
      <c r="D35" s="21" t="e">
        <f>#REF!</f>
        <v>#REF!</v>
      </c>
      <c r="E35" s="17" t="e">
        <f t="shared" ref="E35:E36" si="0">D35*$D$27</f>
        <v>#REF!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thickBot="1" x14ac:dyDescent="0.45">
      <c r="A36" s="2"/>
      <c r="B36" s="5" t="s">
        <v>2</v>
      </c>
      <c r="C36" s="6" t="s">
        <v>3</v>
      </c>
      <c r="D36" s="46">
        <v>0.121</v>
      </c>
      <c r="E36" s="17">
        <f t="shared" si="0"/>
        <v>560.81443000000002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 thickBot="1" x14ac:dyDescent="0.45">
      <c r="A37" s="2"/>
      <c r="B37" s="65" t="s">
        <v>39</v>
      </c>
      <c r="C37" s="67"/>
      <c r="D37" s="22" t="e">
        <f t="shared" ref="D37:E37" si="1">SUM(D35:D36)</f>
        <v>#REF!</v>
      </c>
      <c r="E37" s="18" t="e">
        <f t="shared" si="1"/>
        <v>#REF!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2"/>
      <c r="C38" s="2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2"/>
      <c r="C39" s="2"/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4">
      <c r="A40" s="2"/>
      <c r="B40" s="69" t="s">
        <v>45</v>
      </c>
      <c r="C40" s="62"/>
      <c r="D40" s="62"/>
      <c r="E40" s="6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thickBot="1" x14ac:dyDescent="0.45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thickBot="1" x14ac:dyDescent="0.45">
      <c r="A42" s="2"/>
      <c r="B42" s="15" t="s">
        <v>46</v>
      </c>
      <c r="C42" s="16" t="s">
        <v>47</v>
      </c>
      <c r="D42" s="20" t="s">
        <v>44</v>
      </c>
      <c r="E42" s="16" t="s">
        <v>37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thickBot="1" x14ac:dyDescent="0.45">
      <c r="A43" s="2"/>
      <c r="B43" s="5" t="s">
        <v>0</v>
      </c>
      <c r="C43" s="6" t="s">
        <v>4</v>
      </c>
      <c r="D43" s="23" t="e">
        <f>#REF!</f>
        <v>#REF!</v>
      </c>
      <c r="E43" s="17" t="e">
        <f t="shared" ref="E43:E50" si="2">D43*($E$37+$D$27)</f>
        <v>#REF!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thickBot="1" x14ac:dyDescent="0.45">
      <c r="A44" s="2"/>
      <c r="B44" s="5" t="s">
        <v>2</v>
      </c>
      <c r="C44" s="6" t="s">
        <v>5</v>
      </c>
      <c r="D44" s="23" t="e">
        <f>#REF!</f>
        <v>#REF!</v>
      </c>
      <c r="E44" s="17" t="e">
        <f t="shared" si="2"/>
        <v>#REF!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thickBot="1" x14ac:dyDescent="0.45">
      <c r="A45" s="2"/>
      <c r="B45" s="5" t="s">
        <v>6</v>
      </c>
      <c r="C45" s="6" t="s">
        <v>103</v>
      </c>
      <c r="D45" s="47">
        <v>0.03</v>
      </c>
      <c r="E45" s="17" t="e">
        <f t="shared" si="2"/>
        <v>#REF!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thickBot="1" x14ac:dyDescent="0.45">
      <c r="A46" s="2"/>
      <c r="B46" s="5" t="s">
        <v>7</v>
      </c>
      <c r="C46" s="6" t="s">
        <v>49</v>
      </c>
      <c r="D46" s="23" t="e">
        <f>#REF!</f>
        <v>#REF!</v>
      </c>
      <c r="E46" s="17" t="e">
        <f t="shared" si="2"/>
        <v>#REF!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thickBot="1" x14ac:dyDescent="0.45">
      <c r="A47" s="2"/>
      <c r="B47" s="5" t="s">
        <v>8</v>
      </c>
      <c r="C47" s="6" t="s">
        <v>50</v>
      </c>
      <c r="D47" s="23" t="e">
        <f>#REF!</f>
        <v>#REF!</v>
      </c>
      <c r="E47" s="17" t="e">
        <f t="shared" si="2"/>
        <v>#REF!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thickBot="1" x14ac:dyDescent="0.45">
      <c r="A48" s="2"/>
      <c r="B48" s="5" t="s">
        <v>9</v>
      </c>
      <c r="C48" s="6" t="s">
        <v>10</v>
      </c>
      <c r="D48" s="23" t="e">
        <f>#REF!</f>
        <v>#REF!</v>
      </c>
      <c r="E48" s="17" t="e">
        <f t="shared" si="2"/>
        <v>#REF!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thickBot="1" x14ac:dyDescent="0.45">
      <c r="A49" s="2"/>
      <c r="B49" s="5" t="s">
        <v>11</v>
      </c>
      <c r="C49" s="6" t="s">
        <v>12</v>
      </c>
      <c r="D49" s="23" t="e">
        <f>#REF!</f>
        <v>#REF!</v>
      </c>
      <c r="E49" s="17" t="e">
        <f t="shared" si="2"/>
        <v>#REF!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thickBot="1" x14ac:dyDescent="0.45">
      <c r="A50" s="2"/>
      <c r="B50" s="5" t="s">
        <v>13</v>
      </c>
      <c r="C50" s="6" t="s">
        <v>14</v>
      </c>
      <c r="D50" s="23" t="e">
        <f>#REF!</f>
        <v>#REF!</v>
      </c>
      <c r="E50" s="17" t="e">
        <f t="shared" si="2"/>
        <v>#REF!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 thickBot="1" x14ac:dyDescent="0.45">
      <c r="A51" s="2"/>
      <c r="B51" s="65" t="s">
        <v>51</v>
      </c>
      <c r="C51" s="67"/>
      <c r="D51" s="22" t="e">
        <f t="shared" ref="D51:E51" si="3">SUM(D43:D50)</f>
        <v>#REF!</v>
      </c>
      <c r="E51" s="18" t="e">
        <f t="shared" si="3"/>
        <v>#REF!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">
      <c r="A54" s="2"/>
      <c r="B54" s="68" t="s">
        <v>52</v>
      </c>
      <c r="C54" s="62"/>
      <c r="D54" s="62"/>
      <c r="E54" s="62"/>
      <c r="F54" s="6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thickBot="1" x14ac:dyDescent="0.45">
      <c r="A55" s="2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thickBot="1" x14ac:dyDescent="0.45">
      <c r="A56" s="2"/>
      <c r="B56" s="15" t="s">
        <v>53</v>
      </c>
      <c r="C56" s="16" t="s">
        <v>54</v>
      </c>
      <c r="D56" s="16" t="s">
        <v>55</v>
      </c>
      <c r="E56" s="20" t="s">
        <v>56</v>
      </c>
      <c r="F56" s="16" t="s">
        <v>37</v>
      </c>
      <c r="G56" s="2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thickBot="1" x14ac:dyDescent="0.45">
      <c r="A57" s="2"/>
      <c r="B57" s="5" t="s">
        <v>0</v>
      </c>
      <c r="C57" s="6" t="s">
        <v>57</v>
      </c>
      <c r="D57" s="25">
        <v>0</v>
      </c>
      <c r="E57" s="70">
        <v>22</v>
      </c>
      <c r="F57" s="17">
        <f>IF(D57*E57&lt;D26*6%,0,D57*E57-D26*6%)</f>
        <v>0</v>
      </c>
      <c r="G57" s="24"/>
      <c r="H57" s="2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thickBot="1" x14ac:dyDescent="0.45">
      <c r="A58" s="2"/>
      <c r="B58" s="5" t="s">
        <v>2</v>
      </c>
      <c r="C58" s="33" t="s">
        <v>101</v>
      </c>
      <c r="D58" s="26">
        <v>45.6</v>
      </c>
      <c r="E58" s="71"/>
      <c r="F58" s="17">
        <f>D58*E57</f>
        <v>1003.2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 thickBot="1" x14ac:dyDescent="0.45">
      <c r="A59" s="2"/>
      <c r="B59" s="65" t="s">
        <v>39</v>
      </c>
      <c r="C59" s="66"/>
      <c r="D59" s="66"/>
      <c r="E59" s="67"/>
      <c r="F59" s="18">
        <f>SUM(F57:F58)</f>
        <v>1003.2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">
      <c r="A62" s="2"/>
      <c r="B62" s="68" t="s">
        <v>58</v>
      </c>
      <c r="C62" s="62"/>
      <c r="D62" s="63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thickBot="1" x14ac:dyDescent="0.4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thickBot="1" x14ac:dyDescent="0.45">
      <c r="A64" s="2"/>
      <c r="B64" s="15">
        <v>2</v>
      </c>
      <c r="C64" s="16" t="s">
        <v>59</v>
      </c>
      <c r="D64" s="16" t="s">
        <v>37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thickBot="1" x14ac:dyDescent="0.45">
      <c r="A65" s="2"/>
      <c r="B65" s="5" t="s">
        <v>42</v>
      </c>
      <c r="C65" s="6" t="s">
        <v>43</v>
      </c>
      <c r="D65" s="17" t="e">
        <f>E37</f>
        <v>#REF!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thickBot="1" x14ac:dyDescent="0.45">
      <c r="A66" s="2"/>
      <c r="B66" s="5" t="s">
        <v>46</v>
      </c>
      <c r="C66" s="6" t="s">
        <v>47</v>
      </c>
      <c r="D66" s="17" t="e">
        <f>E51</f>
        <v>#REF!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thickBot="1" x14ac:dyDescent="0.45">
      <c r="A67" s="2"/>
      <c r="B67" s="5" t="s">
        <v>53</v>
      </c>
      <c r="C67" s="6" t="s">
        <v>54</v>
      </c>
      <c r="D67" s="17">
        <f>F59</f>
        <v>1003.2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 thickBot="1" x14ac:dyDescent="0.45">
      <c r="A68" s="2"/>
      <c r="B68" s="65" t="s">
        <v>39</v>
      </c>
      <c r="C68" s="67"/>
      <c r="D68" s="18" t="e">
        <f>SUM(D65:D67)</f>
        <v>#REF!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27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">
      <c r="A71" s="2"/>
      <c r="B71" s="61" t="s">
        <v>15</v>
      </c>
      <c r="C71" s="62"/>
      <c r="D71" s="62"/>
      <c r="E71" s="6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thickBot="1" x14ac:dyDescent="0.4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thickBot="1" x14ac:dyDescent="0.45">
      <c r="A73" s="2"/>
      <c r="B73" s="15">
        <v>3</v>
      </c>
      <c r="C73" s="16" t="s">
        <v>60</v>
      </c>
      <c r="D73" s="20" t="s">
        <v>44</v>
      </c>
      <c r="E73" s="16" t="s">
        <v>37</v>
      </c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thickBot="1" x14ac:dyDescent="0.45">
      <c r="A74" s="2"/>
      <c r="B74" s="48" t="s">
        <v>0</v>
      </c>
      <c r="C74" s="49" t="s">
        <v>61</v>
      </c>
      <c r="D74" s="38" t="e">
        <f>#REF!</f>
        <v>#REF!</v>
      </c>
      <c r="E74" s="50" t="e">
        <f t="shared" ref="E74:E79" si="4">D74*$D$27</f>
        <v>#REF!</v>
      </c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thickBot="1" x14ac:dyDescent="0.45">
      <c r="A75" s="2"/>
      <c r="B75" s="48" t="s">
        <v>2</v>
      </c>
      <c r="C75" s="49" t="s">
        <v>62</v>
      </c>
      <c r="D75" s="38" t="e">
        <f>#REF!</f>
        <v>#REF!</v>
      </c>
      <c r="E75" s="50" t="e">
        <f t="shared" si="4"/>
        <v>#REF!</v>
      </c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thickBot="1" x14ac:dyDescent="0.45">
      <c r="A76" s="2"/>
      <c r="B76" s="48" t="s">
        <v>6</v>
      </c>
      <c r="C76" s="51" t="s">
        <v>94</v>
      </c>
      <c r="D76" s="38" t="e">
        <f>#REF!</f>
        <v>#REF!</v>
      </c>
      <c r="E76" s="50" t="e">
        <f t="shared" si="4"/>
        <v>#REF!</v>
      </c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thickBot="1" x14ac:dyDescent="0.45">
      <c r="A77" s="2"/>
      <c r="B77" s="48" t="s">
        <v>7</v>
      </c>
      <c r="C77" s="51" t="s">
        <v>87</v>
      </c>
      <c r="D77" s="38" t="e">
        <f>#REF!</f>
        <v>#REF!</v>
      </c>
      <c r="E77" s="50" t="e">
        <f t="shared" si="4"/>
        <v>#REF!</v>
      </c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thickBot="1" x14ac:dyDescent="0.45">
      <c r="A78" s="2"/>
      <c r="B78" s="48" t="s">
        <v>8</v>
      </c>
      <c r="C78" s="52" t="s">
        <v>63</v>
      </c>
      <c r="D78" s="38" t="e">
        <f>#REF!</f>
        <v>#REF!</v>
      </c>
      <c r="E78" s="50" t="e">
        <f t="shared" si="4"/>
        <v>#REF!</v>
      </c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thickBot="1" x14ac:dyDescent="0.45">
      <c r="A79" s="2"/>
      <c r="B79" s="5" t="s">
        <v>9</v>
      </c>
      <c r="C79" s="28" t="s">
        <v>64</v>
      </c>
      <c r="D79" s="21" t="e">
        <f>#REF!</f>
        <v>#REF!</v>
      </c>
      <c r="E79" s="17" t="e">
        <f t="shared" si="4"/>
        <v>#REF!</v>
      </c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 thickBot="1" x14ac:dyDescent="0.45">
      <c r="A80" s="2"/>
      <c r="B80" s="65" t="s">
        <v>39</v>
      </c>
      <c r="C80" s="67"/>
      <c r="D80" s="22" t="e">
        <f t="shared" ref="D80:E80" si="5">SUM(D74:D79)</f>
        <v>#REF!</v>
      </c>
      <c r="E80" s="18" t="e">
        <f t="shared" si="5"/>
        <v>#REF!</v>
      </c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">
      <c r="A83" s="2"/>
      <c r="B83" s="61" t="s">
        <v>16</v>
      </c>
      <c r="C83" s="62"/>
      <c r="D83" s="62"/>
      <c r="E83" s="6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8" t="s">
        <v>65</v>
      </c>
      <c r="C86" s="62"/>
      <c r="D86" s="62"/>
      <c r="E86" s="6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thickBot="1" x14ac:dyDescent="0.45">
      <c r="A87" s="2"/>
      <c r="B87" s="19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thickBot="1" x14ac:dyDescent="0.45">
      <c r="A88" s="2"/>
      <c r="B88" s="15" t="s">
        <v>66</v>
      </c>
      <c r="C88" s="16" t="s">
        <v>67</v>
      </c>
      <c r="D88" s="20" t="s">
        <v>44</v>
      </c>
      <c r="E88" s="16" t="s">
        <v>37</v>
      </c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thickBot="1" x14ac:dyDescent="0.45">
      <c r="A89" s="2"/>
      <c r="B89" s="5" t="s">
        <v>0</v>
      </c>
      <c r="C89" s="6" t="s">
        <v>68</v>
      </c>
      <c r="D89" s="21" t="e">
        <f>#REF!</f>
        <v>#REF!</v>
      </c>
      <c r="E89" s="17" t="e">
        <f t="shared" ref="E89:E94" si="6">D89*$D$27</f>
        <v>#REF!</v>
      </c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thickBot="1" x14ac:dyDescent="0.45">
      <c r="A90" s="2"/>
      <c r="B90" s="5" t="s">
        <v>2</v>
      </c>
      <c r="C90" s="53" t="s">
        <v>88</v>
      </c>
      <c r="D90" s="21" t="e">
        <f>#REF!</f>
        <v>#REF!</v>
      </c>
      <c r="E90" s="50" t="e">
        <f t="shared" si="6"/>
        <v>#REF!</v>
      </c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thickBot="1" x14ac:dyDescent="0.45">
      <c r="A91" s="2"/>
      <c r="B91" s="5" t="s">
        <v>6</v>
      </c>
      <c r="C91" s="54" t="s">
        <v>69</v>
      </c>
      <c r="D91" s="21" t="e">
        <f>#REF!</f>
        <v>#REF!</v>
      </c>
      <c r="E91" s="50" t="e">
        <f t="shared" si="6"/>
        <v>#REF!</v>
      </c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thickBot="1" x14ac:dyDescent="0.45">
      <c r="A92" s="2"/>
      <c r="B92" s="5" t="s">
        <v>7</v>
      </c>
      <c r="C92" s="6" t="s">
        <v>70</v>
      </c>
      <c r="D92" s="21" t="e">
        <f>#REF!</f>
        <v>#REF!</v>
      </c>
      <c r="E92" s="17" t="e">
        <f t="shared" si="6"/>
        <v>#REF!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thickBot="1" x14ac:dyDescent="0.45">
      <c r="A93" s="2"/>
      <c r="B93" s="5" t="s">
        <v>8</v>
      </c>
      <c r="C93" s="6" t="s">
        <v>71</v>
      </c>
      <c r="D93" s="21">
        <v>2.0000000000000001E-4</v>
      </c>
      <c r="E93" s="17">
        <f t="shared" si="6"/>
        <v>0.92696600000000007</v>
      </c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thickBot="1" x14ac:dyDescent="0.45">
      <c r="A94" s="2"/>
      <c r="B94" s="5" t="s">
        <v>9</v>
      </c>
      <c r="C94" s="6" t="s">
        <v>72</v>
      </c>
      <c r="D94" s="21" t="e">
        <f>#REF!</f>
        <v>#REF!</v>
      </c>
      <c r="E94" s="17" t="e">
        <f t="shared" si="6"/>
        <v>#REF!</v>
      </c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 thickBot="1" x14ac:dyDescent="0.45">
      <c r="A95" s="2"/>
      <c r="B95" s="65" t="s">
        <v>51</v>
      </c>
      <c r="C95" s="67"/>
      <c r="D95" s="22" t="e">
        <f t="shared" ref="D95:E95" si="7">SUM(D89:D94)</f>
        <v>#REF!</v>
      </c>
      <c r="E95" s="18" t="e">
        <f t="shared" si="7"/>
        <v>#REF!</v>
      </c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">
      <c r="A98" s="2"/>
      <c r="B98" s="29" t="s">
        <v>17</v>
      </c>
      <c r="C98" s="29"/>
      <c r="D98" s="29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thickBot="1" x14ac:dyDescent="0.4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thickBot="1" x14ac:dyDescent="0.45">
      <c r="A100" s="2"/>
      <c r="B100" s="15">
        <v>5</v>
      </c>
      <c r="C100" s="30" t="s">
        <v>73</v>
      </c>
      <c r="D100" s="16" t="s">
        <v>37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thickBot="1" x14ac:dyDescent="0.45">
      <c r="A101" s="2"/>
      <c r="B101" s="31" t="s">
        <v>0</v>
      </c>
      <c r="C101" s="33" t="s">
        <v>104</v>
      </c>
      <c r="D101" s="32">
        <v>270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thickBot="1" x14ac:dyDescent="0.45">
      <c r="A102" s="2"/>
      <c r="B102" s="31" t="s">
        <v>2</v>
      </c>
      <c r="C102" s="33" t="s">
        <v>105</v>
      </c>
      <c r="D102" s="25">
        <v>5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 thickBot="1" x14ac:dyDescent="0.45">
      <c r="A103" s="2"/>
      <c r="B103" s="65" t="s">
        <v>51</v>
      </c>
      <c r="C103" s="67"/>
      <c r="D103" s="60">
        <f>SUM(D101:D102)</f>
        <v>275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61" t="s">
        <v>75</v>
      </c>
      <c r="C106" s="62"/>
      <c r="D106" s="62"/>
      <c r="E106" s="6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thickBot="1" x14ac:dyDescent="0.4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thickBot="1" x14ac:dyDescent="0.45">
      <c r="A108" s="2"/>
      <c r="B108" s="15">
        <v>6</v>
      </c>
      <c r="C108" s="30" t="s">
        <v>76</v>
      </c>
      <c r="D108" s="20" t="s">
        <v>44</v>
      </c>
      <c r="E108" s="16" t="s">
        <v>37</v>
      </c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thickBot="1" x14ac:dyDescent="0.45">
      <c r="A109" s="2"/>
      <c r="B109" s="5" t="s">
        <v>0</v>
      </c>
      <c r="C109" s="6" t="s">
        <v>77</v>
      </c>
      <c r="D109" s="46">
        <v>0.04</v>
      </c>
      <c r="E109" s="17" t="e">
        <f>D109*D125</f>
        <v>#REF!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thickBot="1" x14ac:dyDescent="0.45">
      <c r="A110" s="2"/>
      <c r="B110" s="5" t="s">
        <v>2</v>
      </c>
      <c r="C110" s="6" t="s">
        <v>78</v>
      </c>
      <c r="D110" s="46">
        <v>0.04</v>
      </c>
      <c r="E110" s="17" t="e">
        <f>D110*(D125+E109)</f>
        <v>#REF!</v>
      </c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thickBot="1" x14ac:dyDescent="0.45">
      <c r="A111" s="2"/>
      <c r="B111" s="5" t="s">
        <v>6</v>
      </c>
      <c r="C111" s="6" t="s">
        <v>79</v>
      </c>
      <c r="D111" s="21"/>
      <c r="E111" s="17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thickBot="1" x14ac:dyDescent="0.45">
      <c r="A112" s="2"/>
      <c r="B112" s="5"/>
      <c r="C112" s="6" t="s">
        <v>80</v>
      </c>
      <c r="D112" s="23" t="e">
        <f>SUM(#REF!)</f>
        <v>#REF!</v>
      </c>
      <c r="E112" s="17" t="e">
        <f t="shared" ref="E112:E113" si="8">($D$125+$E$109+$E$110)*D112/(1-SUM($D$112:$D$113))</f>
        <v>#REF!</v>
      </c>
      <c r="F112" s="2"/>
      <c r="G112" s="3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thickBot="1" x14ac:dyDescent="0.45">
      <c r="A113" s="2"/>
      <c r="B113" s="5"/>
      <c r="C113" s="6" t="s">
        <v>81</v>
      </c>
      <c r="D113" s="23" t="e">
        <f>#REF!</f>
        <v>#REF!</v>
      </c>
      <c r="E113" s="17" t="e">
        <f t="shared" si="8"/>
        <v>#REF!</v>
      </c>
      <c r="F113" s="2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thickBot="1" x14ac:dyDescent="0.45">
      <c r="A114" s="2"/>
      <c r="B114" s="65" t="s">
        <v>51</v>
      </c>
      <c r="C114" s="67"/>
      <c r="D114" s="22" t="e">
        <f t="shared" ref="D114:E114" si="9">SUM(D109:D113)</f>
        <v>#REF!</v>
      </c>
      <c r="E114" s="18" t="e">
        <f t="shared" si="9"/>
        <v>#REF!</v>
      </c>
      <c r="F114" s="2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">
      <c r="A117" s="2"/>
      <c r="B117" s="61" t="s">
        <v>82</v>
      </c>
      <c r="C117" s="62"/>
      <c r="D117" s="63"/>
      <c r="E117" s="2"/>
      <c r="F117" s="2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thickBot="1" x14ac:dyDescent="0.45">
      <c r="A118" s="2"/>
      <c r="B118" s="2"/>
      <c r="C118" s="2"/>
      <c r="D118" s="2"/>
      <c r="E118" s="2"/>
      <c r="F118" s="2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thickBot="1" x14ac:dyDescent="0.45">
      <c r="A119" s="2"/>
      <c r="B119" s="15"/>
      <c r="C119" s="16" t="s">
        <v>83</v>
      </c>
      <c r="D119" s="16" t="s">
        <v>37</v>
      </c>
      <c r="E119" s="2"/>
      <c r="F119" s="2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thickBot="1" x14ac:dyDescent="0.45">
      <c r="A120" s="2"/>
      <c r="B120" s="35" t="s">
        <v>0</v>
      </c>
      <c r="C120" s="6" t="s">
        <v>35</v>
      </c>
      <c r="D120" s="36">
        <f>D27</f>
        <v>4634.83</v>
      </c>
      <c r="E120" s="2"/>
      <c r="F120" s="2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thickBot="1" x14ac:dyDescent="0.45">
      <c r="A121" s="2"/>
      <c r="B121" s="35" t="s">
        <v>2</v>
      </c>
      <c r="C121" s="6" t="s">
        <v>40</v>
      </c>
      <c r="D121" s="36" t="e">
        <f>D68</f>
        <v>#REF!</v>
      </c>
      <c r="E121" s="2"/>
      <c r="F121" s="2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thickBot="1" x14ac:dyDescent="0.45">
      <c r="A122" s="2"/>
      <c r="B122" s="35" t="s">
        <v>6</v>
      </c>
      <c r="C122" s="6" t="s">
        <v>15</v>
      </c>
      <c r="D122" s="36" t="e">
        <f>E80</f>
        <v>#REF!</v>
      </c>
      <c r="E122" s="2"/>
      <c r="F122" s="2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thickBot="1" x14ac:dyDescent="0.45">
      <c r="A123" s="2"/>
      <c r="B123" s="35" t="s">
        <v>7</v>
      </c>
      <c r="C123" s="6" t="s">
        <v>16</v>
      </c>
      <c r="D123" s="36" t="e">
        <f>E95</f>
        <v>#REF!</v>
      </c>
      <c r="E123" s="2"/>
      <c r="F123" s="2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thickBot="1" x14ac:dyDescent="0.45">
      <c r="A124" s="2"/>
      <c r="B124" s="35" t="s">
        <v>8</v>
      </c>
      <c r="C124" s="6" t="s">
        <v>17</v>
      </c>
      <c r="D124" s="36">
        <f>D103</f>
        <v>275</v>
      </c>
      <c r="E124" s="2"/>
      <c r="F124" s="2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thickBot="1" x14ac:dyDescent="0.45">
      <c r="A125" s="2"/>
      <c r="B125" s="65" t="s">
        <v>84</v>
      </c>
      <c r="C125" s="67"/>
      <c r="D125" s="36" t="e">
        <f>SUM(D120:D124)</f>
        <v>#REF!</v>
      </c>
      <c r="E125" s="2"/>
      <c r="F125" s="2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thickBot="1" x14ac:dyDescent="0.45">
      <c r="A126" s="2"/>
      <c r="B126" s="35" t="s">
        <v>9</v>
      </c>
      <c r="C126" s="6" t="s">
        <v>85</v>
      </c>
      <c r="D126" s="36" t="e">
        <f>E114</f>
        <v>#REF!</v>
      </c>
      <c r="E126" s="2"/>
      <c r="F126" s="2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thickBot="1" x14ac:dyDescent="0.45">
      <c r="A127" s="2"/>
      <c r="B127" s="65" t="s">
        <v>86</v>
      </c>
      <c r="C127" s="67"/>
      <c r="D127" s="37" t="e">
        <f>SUM(D125:D126)</f>
        <v>#REF!</v>
      </c>
      <c r="E127" s="2"/>
      <c r="F127" s="2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28">
    <mergeCell ref="B114:C114"/>
    <mergeCell ref="B117:D117"/>
    <mergeCell ref="B125:C125"/>
    <mergeCell ref="B127:C127"/>
    <mergeCell ref="B80:C80"/>
    <mergeCell ref="B83:E83"/>
    <mergeCell ref="B86:E86"/>
    <mergeCell ref="B95:C95"/>
    <mergeCell ref="B103:C103"/>
    <mergeCell ref="B106:E106"/>
    <mergeCell ref="B71:E71"/>
    <mergeCell ref="B27:C27"/>
    <mergeCell ref="B30:E30"/>
    <mergeCell ref="B32:E32"/>
    <mergeCell ref="B37:C37"/>
    <mergeCell ref="B40:E40"/>
    <mergeCell ref="B51:C51"/>
    <mergeCell ref="B54:F54"/>
    <mergeCell ref="E57:E58"/>
    <mergeCell ref="B59:E59"/>
    <mergeCell ref="B62:D62"/>
    <mergeCell ref="B68:C68"/>
    <mergeCell ref="B23:D23"/>
    <mergeCell ref="B2:D2"/>
    <mergeCell ref="B3:D3"/>
    <mergeCell ref="B5:D5"/>
    <mergeCell ref="B13:D13"/>
    <mergeCell ref="B15:D15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 t="s">
        <v>95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6">
      <c r="A2" s="2"/>
      <c r="B2" s="75" t="s">
        <v>18</v>
      </c>
      <c r="C2" s="62"/>
      <c r="D2" s="62"/>
      <c r="E2" s="63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6" t="s">
        <v>96</v>
      </c>
      <c r="C3" s="62"/>
      <c r="D3" s="62"/>
      <c r="E3" s="63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7" t="s">
        <v>20</v>
      </c>
      <c r="C4" s="72"/>
      <c r="D4" s="72"/>
      <c r="E4" s="7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1" t="s">
        <v>21</v>
      </c>
      <c r="C6" s="62"/>
      <c r="D6" s="63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5" t="s">
        <v>22</v>
      </c>
      <c r="C8" s="66"/>
      <c r="D8" s="67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23</v>
      </c>
      <c r="D9" s="7" t="s">
        <v>24</v>
      </c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25</v>
      </c>
      <c r="D10" s="7">
        <v>2025</v>
      </c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26</v>
      </c>
      <c r="D11" s="7">
        <v>60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27</v>
      </c>
      <c r="D12" s="8" t="s">
        <v>97</v>
      </c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28</v>
      </c>
      <c r="D13" s="43" t="s">
        <v>98</v>
      </c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1" t="s">
        <v>29</v>
      </c>
      <c r="C16" s="62"/>
      <c r="D16" s="6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5" t="s">
        <v>29</v>
      </c>
      <c r="C18" s="66"/>
      <c r="D18" s="67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30</v>
      </c>
      <c r="D19" s="7" t="s">
        <v>89</v>
      </c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31</v>
      </c>
      <c r="D20" s="7" t="s">
        <v>99</v>
      </c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32</v>
      </c>
      <c r="D21" s="11">
        <v>710205</v>
      </c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33</v>
      </c>
      <c r="D22" s="12">
        <v>3383.5</v>
      </c>
      <c r="E22" s="1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34</v>
      </c>
      <c r="D23" s="8" t="s">
        <v>100</v>
      </c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1" t="s">
        <v>35</v>
      </c>
      <c r="C26" s="62"/>
      <c r="D26" s="63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36</v>
      </c>
      <c r="D28" s="16" t="s">
        <v>37</v>
      </c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38</v>
      </c>
      <c r="D29" s="17">
        <f>D22</f>
        <v>3383.5</v>
      </c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5" t="s">
        <v>39</v>
      </c>
      <c r="C30" s="67"/>
      <c r="D30" s="18">
        <f>SUM(D29)</f>
        <v>3383.5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1" t="s">
        <v>40</v>
      </c>
      <c r="C33" s="62"/>
      <c r="D33" s="62"/>
      <c r="E33" s="63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8" t="s">
        <v>41</v>
      </c>
      <c r="C35" s="62"/>
      <c r="D35" s="62"/>
      <c r="E35" s="63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42</v>
      </c>
      <c r="C37" s="16" t="s">
        <v>43</v>
      </c>
      <c r="D37" s="20" t="s">
        <v>44</v>
      </c>
      <c r="E37" s="16" t="s">
        <v>37</v>
      </c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6">
        <v>2.7799999999999998E-2</v>
      </c>
      <c r="E39" s="17">
        <f t="shared" si="0"/>
        <v>94.061299999999989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5" t="s">
        <v>39</v>
      </c>
      <c r="C40" s="67"/>
      <c r="D40" s="22" t="e">
        <f t="shared" ref="D40:E40" si="1">SUM(D38:D39)</f>
        <v>#REF!</v>
      </c>
      <c r="E40" s="18" t="e">
        <f t="shared" si="1"/>
        <v>#REF!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69" t="s">
        <v>45</v>
      </c>
      <c r="C43" s="62"/>
      <c r="D43" s="62"/>
      <c r="E43" s="63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46</v>
      </c>
      <c r="C45" s="16" t="s">
        <v>47</v>
      </c>
      <c r="D45" s="20" t="s">
        <v>44</v>
      </c>
      <c r="E45" s="16" t="s">
        <v>37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48</v>
      </c>
      <c r="D48" s="47">
        <v>1.4999999999999999E-2</v>
      </c>
      <c r="E48" s="17" t="e">
        <f t="shared" si="2"/>
        <v>#REF!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49</v>
      </c>
      <c r="D49" s="23" t="e">
        <f>#REF!</f>
        <v>#REF!</v>
      </c>
      <c r="E49" s="17" t="e">
        <f t="shared" si="2"/>
        <v>#REF!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50</v>
      </c>
      <c r="D50" s="23" t="e">
        <f>#REF!</f>
        <v>#REF!</v>
      </c>
      <c r="E50" s="17" t="e">
        <f t="shared" si="2"/>
        <v>#REF!</v>
      </c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5" t="s">
        <v>51</v>
      </c>
      <c r="C54" s="67"/>
      <c r="D54" s="22" t="e">
        <f t="shared" ref="D54:E54" si="3">SUM(D46:D53)</f>
        <v>#REF!</v>
      </c>
      <c r="E54" s="18" t="e">
        <f t="shared" si="3"/>
        <v>#REF!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68" t="s">
        <v>52</v>
      </c>
      <c r="C57" s="62"/>
      <c r="D57" s="62"/>
      <c r="E57" s="62"/>
      <c r="F57" s="63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53</v>
      </c>
      <c r="C59" s="16" t="s">
        <v>54</v>
      </c>
      <c r="D59" s="16" t="s">
        <v>55</v>
      </c>
      <c r="E59" s="20" t="s">
        <v>56</v>
      </c>
      <c r="F59" s="16" t="s">
        <v>37</v>
      </c>
      <c r="G59" s="4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57</v>
      </c>
      <c r="D60" s="25">
        <v>11</v>
      </c>
      <c r="E60" s="74">
        <v>21</v>
      </c>
      <c r="F60" s="17">
        <f>IF(D60*E60&lt;D29*6%,0,D60*E60-D29*6%)</f>
        <v>27.990000000000009</v>
      </c>
      <c r="G60" s="40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101</v>
      </c>
      <c r="D61" s="25">
        <v>44.3</v>
      </c>
      <c r="E61" s="71"/>
      <c r="F61" s="17">
        <f>D61*E60</f>
        <v>930.3</v>
      </c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5" t="s">
        <v>39</v>
      </c>
      <c r="C62" s="66"/>
      <c r="D62" s="66"/>
      <c r="E62" s="67"/>
      <c r="F62" s="18">
        <f>SUM(F60:F61)</f>
        <v>958.29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8" t="s">
        <v>58</v>
      </c>
      <c r="C65" s="62"/>
      <c r="D65" s="63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59</v>
      </c>
      <c r="D67" s="16" t="s">
        <v>37</v>
      </c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42</v>
      </c>
      <c r="C68" s="6" t="s">
        <v>43</v>
      </c>
      <c r="D68" s="17" t="e">
        <f>E40</f>
        <v>#REF!</v>
      </c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46</v>
      </c>
      <c r="C69" s="6" t="s">
        <v>47</v>
      </c>
      <c r="D69" s="17" t="e">
        <f>E54</f>
        <v>#REF!</v>
      </c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53</v>
      </c>
      <c r="C70" s="6" t="s">
        <v>54</v>
      </c>
      <c r="D70" s="17">
        <f>F62</f>
        <v>958.29</v>
      </c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5" t="s">
        <v>39</v>
      </c>
      <c r="C71" s="67"/>
      <c r="D71" s="18" t="e">
        <f>SUM(D68:D70)</f>
        <v>#REF!</v>
      </c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7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1" t="s">
        <v>15</v>
      </c>
      <c r="C74" s="62"/>
      <c r="D74" s="62"/>
      <c r="E74" s="63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60</v>
      </c>
      <c r="D76" s="20" t="s">
        <v>44</v>
      </c>
      <c r="E76" s="16" t="s">
        <v>37</v>
      </c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8" t="s">
        <v>61</v>
      </c>
      <c r="D77" s="46">
        <v>8.3299999999999999E-2</v>
      </c>
      <c r="E77" s="17">
        <f t="shared" ref="E77:E82" si="4">D77*$D$30</f>
        <v>281.84555</v>
      </c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8" t="s">
        <v>62</v>
      </c>
      <c r="D78" s="46">
        <v>6.7000000000000002E-3</v>
      </c>
      <c r="E78" s="17">
        <f t="shared" si="4"/>
        <v>22.669450000000001</v>
      </c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55" t="s">
        <v>94</v>
      </c>
      <c r="D79" s="46">
        <v>2.7000000000000001E-3</v>
      </c>
      <c r="E79" s="17">
        <f t="shared" si="4"/>
        <v>9.1354500000000005</v>
      </c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55" t="s">
        <v>87</v>
      </c>
      <c r="D80" s="21"/>
      <c r="E80" s="17">
        <f t="shared" si="4"/>
        <v>0</v>
      </c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6" t="s">
        <v>63</v>
      </c>
      <c r="D81" s="21"/>
      <c r="E81" s="17">
        <f t="shared" si="4"/>
        <v>0</v>
      </c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8" t="s">
        <v>64</v>
      </c>
      <c r="D82" s="46">
        <v>3.3300000000000003E-2</v>
      </c>
      <c r="E82" s="17">
        <f t="shared" si="4"/>
        <v>112.67055000000001</v>
      </c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5" t="s">
        <v>39</v>
      </c>
      <c r="C83" s="67"/>
      <c r="D83" s="22">
        <f t="shared" ref="D83:E83" si="5">SUM(D77:D82)</f>
        <v>0.126</v>
      </c>
      <c r="E83" s="18">
        <f t="shared" si="5"/>
        <v>426.32099999999997</v>
      </c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1" t="s">
        <v>16</v>
      </c>
      <c r="C86" s="62"/>
      <c r="D86" s="62"/>
      <c r="E86" s="63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8" t="s">
        <v>65</v>
      </c>
      <c r="C89" s="62"/>
      <c r="D89" s="62"/>
      <c r="E89" s="63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66</v>
      </c>
      <c r="C91" s="16" t="s">
        <v>67</v>
      </c>
      <c r="D91" s="20" t="s">
        <v>44</v>
      </c>
      <c r="E91" s="16" t="s">
        <v>37</v>
      </c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68</v>
      </c>
      <c r="D92" s="21" t="e">
        <f>#REF!</f>
        <v>#REF!</v>
      </c>
      <c r="E92" s="17" t="e">
        <f t="shared" ref="E92:E97" si="6">D92*$D$30</f>
        <v>#REF!</v>
      </c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57" t="s">
        <v>88</v>
      </c>
      <c r="D93" s="21"/>
      <c r="E93" s="17">
        <f t="shared" si="6"/>
        <v>0</v>
      </c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69</v>
      </c>
      <c r="D94" s="46">
        <v>1.37E-2</v>
      </c>
      <c r="E94" s="17">
        <f t="shared" si="6"/>
        <v>46.353950000000005</v>
      </c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70</v>
      </c>
      <c r="D95" s="46">
        <v>0.01</v>
      </c>
      <c r="E95" s="17">
        <f t="shared" si="6"/>
        <v>33.835000000000001</v>
      </c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71</v>
      </c>
      <c r="D96" s="46">
        <v>0.01</v>
      </c>
      <c r="E96" s="17">
        <f t="shared" si="6"/>
        <v>33.835000000000001</v>
      </c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72</v>
      </c>
      <c r="D97" s="46">
        <v>2E-3</v>
      </c>
      <c r="E97" s="17">
        <f t="shared" si="6"/>
        <v>6.7670000000000003</v>
      </c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5" t="s">
        <v>51</v>
      </c>
      <c r="C98" s="67"/>
      <c r="D98" s="22" t="e">
        <f t="shared" ref="D98:E98" si="7">SUM(D92:D97)</f>
        <v>#REF!</v>
      </c>
      <c r="E98" s="18" t="e">
        <f t="shared" si="7"/>
        <v>#REF!</v>
      </c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9" t="s">
        <v>17</v>
      </c>
      <c r="C101" s="29"/>
      <c r="D101" s="29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30" t="s">
        <v>73</v>
      </c>
      <c r="D103" s="16" t="s">
        <v>37</v>
      </c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74</v>
      </c>
      <c r="D104" s="25" t="e">
        <f>#REF!</f>
        <v>#REF!</v>
      </c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5" t="s">
        <v>51</v>
      </c>
      <c r="C105" s="67"/>
      <c r="D105" s="41" t="e">
        <f>SUM(D104)</f>
        <v>#REF!</v>
      </c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1" t="s">
        <v>75</v>
      </c>
      <c r="C108" s="62"/>
      <c r="D108" s="62"/>
      <c r="E108" s="63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30" t="s">
        <v>76</v>
      </c>
      <c r="D110" s="20" t="s">
        <v>44</v>
      </c>
      <c r="E110" s="16" t="s">
        <v>37</v>
      </c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77</v>
      </c>
      <c r="D111" s="46">
        <v>6.0000000000000001E-3</v>
      </c>
      <c r="E111" s="17" t="e">
        <f>D111*D127</f>
        <v>#REF!</v>
      </c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78</v>
      </c>
      <c r="D112" s="46">
        <v>2.5999999999999999E-3</v>
      </c>
      <c r="E112" s="17" t="e">
        <f>D112*(D127+E111)</f>
        <v>#REF!</v>
      </c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79</v>
      </c>
      <c r="D113" s="21"/>
      <c r="E113" s="17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80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2"/>
      <c r="G114" s="4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81</v>
      </c>
      <c r="D115" s="23" t="e">
        <f>#REF!</f>
        <v>#REF!</v>
      </c>
      <c r="E115" s="17" t="e">
        <f t="shared" si="8"/>
        <v>#REF!</v>
      </c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5" t="s">
        <v>51</v>
      </c>
      <c r="C116" s="67"/>
      <c r="D116" s="22" t="e">
        <f t="shared" ref="D116:E116" si="9">SUM(D111:D115)</f>
        <v>#REF!</v>
      </c>
      <c r="E116" s="18" t="e">
        <f t="shared" si="9"/>
        <v>#REF!</v>
      </c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1" t="s">
        <v>82</v>
      </c>
      <c r="C119" s="62"/>
      <c r="D119" s="63"/>
      <c r="E119" s="2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83</v>
      </c>
      <c r="D121" s="16" t="s">
        <v>37</v>
      </c>
      <c r="E121" s="2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5" t="s">
        <v>0</v>
      </c>
      <c r="C122" s="6" t="s">
        <v>35</v>
      </c>
      <c r="D122" s="36">
        <f>D30</f>
        <v>3383.5</v>
      </c>
      <c r="E122" s="2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5" t="s">
        <v>2</v>
      </c>
      <c r="C123" s="6" t="s">
        <v>40</v>
      </c>
      <c r="D123" s="36" t="e">
        <f>D71</f>
        <v>#REF!</v>
      </c>
      <c r="E123" s="2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5" t="s">
        <v>6</v>
      </c>
      <c r="C124" s="6" t="s">
        <v>15</v>
      </c>
      <c r="D124" s="36">
        <f>E83</f>
        <v>426.32099999999997</v>
      </c>
      <c r="E124" s="2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5" t="s">
        <v>7</v>
      </c>
      <c r="C125" s="6" t="s">
        <v>16</v>
      </c>
      <c r="D125" s="36" t="e">
        <f>E98</f>
        <v>#REF!</v>
      </c>
      <c r="E125" s="2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5" t="s">
        <v>8</v>
      </c>
      <c r="C126" s="6" t="s">
        <v>17</v>
      </c>
      <c r="D126" s="36" t="e">
        <f>D105</f>
        <v>#REF!</v>
      </c>
      <c r="E126" s="2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5" t="s">
        <v>84</v>
      </c>
      <c r="C127" s="67"/>
      <c r="D127" s="36" t="e">
        <f>SUM(D122:D126)</f>
        <v>#REF!</v>
      </c>
      <c r="E127" s="2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5" t="s">
        <v>9</v>
      </c>
      <c r="C128" s="6" t="s">
        <v>85</v>
      </c>
      <c r="D128" s="36" t="e">
        <f>E116</f>
        <v>#REF!</v>
      </c>
      <c r="E128" s="2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5" t="s">
        <v>86</v>
      </c>
      <c r="C129" s="67"/>
      <c r="D129" s="37" t="e">
        <f>SUM(D127:D128)</f>
        <v>#REF!</v>
      </c>
      <c r="E129" s="2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76" t="s">
        <v>18</v>
      </c>
      <c r="C2" s="62"/>
      <c r="D2" s="62"/>
      <c r="E2" s="6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6" t="s">
        <v>19</v>
      </c>
      <c r="C3" s="62"/>
      <c r="D3" s="62"/>
      <c r="E3" s="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7" t="s">
        <v>20</v>
      </c>
      <c r="C4" s="72"/>
      <c r="D4" s="72"/>
      <c r="E4" s="7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1" t="s">
        <v>21</v>
      </c>
      <c r="C6" s="62"/>
      <c r="D6" s="63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5" t="s">
        <v>22</v>
      </c>
      <c r="C8" s="66"/>
      <c r="D8" s="67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23</v>
      </c>
      <c r="D9" s="7" t="s">
        <v>24</v>
      </c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25</v>
      </c>
      <c r="D10" s="7">
        <v>2025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26</v>
      </c>
      <c r="D11" s="7">
        <v>60</v>
      </c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27</v>
      </c>
      <c r="D12" s="8" t="s">
        <v>97</v>
      </c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28</v>
      </c>
      <c r="D13" s="43" t="s">
        <v>98</v>
      </c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1" t="s">
        <v>29</v>
      </c>
      <c r="C16" s="62"/>
      <c r="D16" s="63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5" t="s">
        <v>29</v>
      </c>
      <c r="C18" s="66"/>
      <c r="D18" s="67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30</v>
      </c>
      <c r="D19" s="7" t="s">
        <v>89</v>
      </c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31</v>
      </c>
      <c r="D20" s="7" t="s">
        <v>102</v>
      </c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32</v>
      </c>
      <c r="D21" s="11">
        <v>514310</v>
      </c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33</v>
      </c>
      <c r="D22" s="12">
        <v>1743.69</v>
      </c>
      <c r="E22" s="1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34</v>
      </c>
      <c r="D23" s="8" t="s">
        <v>100</v>
      </c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1" t="s">
        <v>35</v>
      </c>
      <c r="C26" s="62"/>
      <c r="D26" s="6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36</v>
      </c>
      <c r="D28" s="16" t="s">
        <v>37</v>
      </c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38</v>
      </c>
      <c r="D29" s="17">
        <f>D22</f>
        <v>1743.69</v>
      </c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5" t="s">
        <v>39</v>
      </c>
      <c r="C30" s="67"/>
      <c r="D30" s="17">
        <f>SUM(D29)</f>
        <v>1743.69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1" t="s">
        <v>40</v>
      </c>
      <c r="C33" s="62"/>
      <c r="D33" s="62"/>
      <c r="E33" s="6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8" t="s">
        <v>41</v>
      </c>
      <c r="C35" s="62"/>
      <c r="D35" s="62"/>
      <c r="E35" s="6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42</v>
      </c>
      <c r="C37" s="16" t="s">
        <v>43</v>
      </c>
      <c r="D37" s="20" t="s">
        <v>44</v>
      </c>
      <c r="E37" s="16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6">
        <v>2.7799999999999998E-2</v>
      </c>
      <c r="E39" s="17">
        <f t="shared" si="0"/>
        <v>48.474581999999998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5" t="s">
        <v>39</v>
      </c>
      <c r="C40" s="67"/>
      <c r="D40" s="22" t="e">
        <f t="shared" ref="D40:E40" si="1">SUM(D38:D39)</f>
        <v>#REF!</v>
      </c>
      <c r="E40" s="18" t="e">
        <f t="shared" si="1"/>
        <v>#REF!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69" t="s">
        <v>45</v>
      </c>
      <c r="C43" s="62"/>
      <c r="D43" s="62"/>
      <c r="E43" s="6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46</v>
      </c>
      <c r="C45" s="16" t="s">
        <v>47</v>
      </c>
      <c r="D45" s="20" t="s">
        <v>44</v>
      </c>
      <c r="E45" s="16" t="s">
        <v>37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48</v>
      </c>
      <c r="D48" s="47">
        <v>1.4999999999999999E-2</v>
      </c>
      <c r="E48" s="17" t="e">
        <f t="shared" si="2"/>
        <v>#REF!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49</v>
      </c>
      <c r="D49" s="23" t="e">
        <f>#REF!</f>
        <v>#REF!</v>
      </c>
      <c r="E49" s="17" t="e">
        <f t="shared" si="2"/>
        <v>#REF!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50</v>
      </c>
      <c r="D50" s="23" t="e">
        <f>#REF!</f>
        <v>#REF!</v>
      </c>
      <c r="E50" s="17" t="e">
        <f t="shared" si="2"/>
        <v>#REF!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5" t="s">
        <v>51</v>
      </c>
      <c r="C54" s="67"/>
      <c r="D54" s="22" t="e">
        <f t="shared" ref="D54:E54" si="3">SUM(D46:D53)</f>
        <v>#REF!</v>
      </c>
      <c r="E54" s="18" t="e">
        <f t="shared" si="3"/>
        <v>#REF!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73" t="s">
        <v>52</v>
      </c>
      <c r="C57" s="62"/>
      <c r="D57" s="62"/>
      <c r="E57" s="62"/>
      <c r="F57" s="6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53</v>
      </c>
      <c r="C59" s="16" t="s">
        <v>54</v>
      </c>
      <c r="D59" s="16" t="s">
        <v>55</v>
      </c>
      <c r="E59" s="20" t="s">
        <v>56</v>
      </c>
      <c r="F59" s="16" t="s">
        <v>37</v>
      </c>
      <c r="G59" s="2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57</v>
      </c>
      <c r="D60" s="25">
        <v>11</v>
      </c>
      <c r="E60" s="74">
        <v>21</v>
      </c>
      <c r="F60" s="17">
        <f>IF(D60*E60&lt;D29*6%,0,D60*E60-D29*6%)</f>
        <v>126.37860000000001</v>
      </c>
      <c r="G60" s="24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101</v>
      </c>
      <c r="D61" s="25">
        <v>44.3</v>
      </c>
      <c r="E61" s="71"/>
      <c r="F61" s="17">
        <f>D61*E60</f>
        <v>930.3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5" t="s">
        <v>39</v>
      </c>
      <c r="C62" s="66"/>
      <c r="D62" s="66"/>
      <c r="E62" s="67"/>
      <c r="F62" s="18">
        <f>SUM(F60:F61)</f>
        <v>1056.6786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8" t="s">
        <v>58</v>
      </c>
      <c r="C65" s="62"/>
      <c r="D65" s="63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59</v>
      </c>
      <c r="D67" s="16" t="s">
        <v>37</v>
      </c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42</v>
      </c>
      <c r="C68" s="6" t="s">
        <v>43</v>
      </c>
      <c r="D68" s="17" t="e">
        <f>E40</f>
        <v>#REF!</v>
      </c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46</v>
      </c>
      <c r="C69" s="6" t="s">
        <v>47</v>
      </c>
      <c r="D69" s="17" t="e">
        <f>E54</f>
        <v>#REF!</v>
      </c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53</v>
      </c>
      <c r="C70" s="6" t="s">
        <v>54</v>
      </c>
      <c r="D70" s="17">
        <f>F62</f>
        <v>1056.6786</v>
      </c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5" t="s">
        <v>39</v>
      </c>
      <c r="C71" s="67"/>
      <c r="D71" s="18" t="e">
        <f>SUM(D68:D70)</f>
        <v>#REF!</v>
      </c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7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1" t="s">
        <v>15</v>
      </c>
      <c r="C74" s="62"/>
      <c r="D74" s="62"/>
      <c r="E74" s="6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60</v>
      </c>
      <c r="D76" s="20" t="s">
        <v>44</v>
      </c>
      <c r="E76" s="16" t="s">
        <v>37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8" t="s">
        <v>61</v>
      </c>
      <c r="D77" s="46">
        <v>8.3299999999999999E-2</v>
      </c>
      <c r="E77" s="17">
        <f t="shared" ref="E77:E82" si="4">D77*$D$30</f>
        <v>145.24937700000001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8" t="s">
        <v>62</v>
      </c>
      <c r="D78" s="46">
        <v>6.7000000000000002E-3</v>
      </c>
      <c r="E78" s="17">
        <f t="shared" si="4"/>
        <v>11.682723000000001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58" t="s">
        <v>94</v>
      </c>
      <c r="D79" s="46">
        <v>2.7000000000000001E-3</v>
      </c>
      <c r="E79" s="17">
        <f t="shared" si="4"/>
        <v>4.7079630000000003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58" t="s">
        <v>87</v>
      </c>
      <c r="D80" s="21"/>
      <c r="E80" s="17">
        <f t="shared" si="4"/>
        <v>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9" t="s">
        <v>63</v>
      </c>
      <c r="D81" s="21"/>
      <c r="E81" s="17">
        <f t="shared" si="4"/>
        <v>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8" t="s">
        <v>64</v>
      </c>
      <c r="D82" s="46">
        <v>3.3300000000000003E-2</v>
      </c>
      <c r="E82" s="17">
        <f t="shared" si="4"/>
        <v>58.06487700000001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5" t="s">
        <v>39</v>
      </c>
      <c r="C83" s="67"/>
      <c r="D83" s="22">
        <f t="shared" ref="D83:E83" si="5">SUM(D77:D82)</f>
        <v>0.126</v>
      </c>
      <c r="E83" s="18">
        <f t="shared" si="5"/>
        <v>219.70494000000002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1" t="s">
        <v>16</v>
      </c>
      <c r="C86" s="62"/>
      <c r="D86" s="62"/>
      <c r="E86" s="6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8" t="s">
        <v>65</v>
      </c>
      <c r="C89" s="62"/>
      <c r="D89" s="62"/>
      <c r="E89" s="6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66</v>
      </c>
      <c r="C91" s="16" t="s">
        <v>67</v>
      </c>
      <c r="D91" s="20" t="s">
        <v>44</v>
      </c>
      <c r="E91" s="16" t="s">
        <v>37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68</v>
      </c>
      <c r="D92" s="21" t="e">
        <f>#REF!</f>
        <v>#REF!</v>
      </c>
      <c r="E92" s="17" t="e">
        <f t="shared" ref="E92:E97" si="6">D92*$D$30</f>
        <v>#REF!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57" t="s">
        <v>88</v>
      </c>
      <c r="D93" s="21"/>
      <c r="E93" s="17">
        <f t="shared" si="6"/>
        <v>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69</v>
      </c>
      <c r="D94" s="46">
        <v>1.37E-2</v>
      </c>
      <c r="E94" s="17">
        <f t="shared" si="6"/>
        <v>23.888553000000002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70</v>
      </c>
      <c r="D95" s="46">
        <v>0.01</v>
      </c>
      <c r="E95" s="17">
        <f t="shared" si="6"/>
        <v>17.436900000000001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71</v>
      </c>
      <c r="D96" s="46">
        <v>0.01</v>
      </c>
      <c r="E96" s="17">
        <f t="shared" si="6"/>
        <v>17.436900000000001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72</v>
      </c>
      <c r="D97" s="46">
        <v>2E-3</v>
      </c>
      <c r="E97" s="17">
        <f t="shared" si="6"/>
        <v>3.4873800000000004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5" t="s">
        <v>51</v>
      </c>
      <c r="C98" s="67"/>
      <c r="D98" s="22" t="e">
        <f t="shared" ref="D98:E98" si="7">SUM(D92:D97)</f>
        <v>#REF!</v>
      </c>
      <c r="E98" s="18" t="e">
        <f t="shared" si="7"/>
        <v>#REF!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9" t="s">
        <v>17</v>
      </c>
      <c r="C101" s="29"/>
      <c r="D101" s="29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30" t="s">
        <v>73</v>
      </c>
      <c r="D103" s="16" t="s">
        <v>37</v>
      </c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74</v>
      </c>
      <c r="D104" s="25" t="e">
        <f>#REF!</f>
        <v>#REF!</v>
      </c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5" t="s">
        <v>51</v>
      </c>
      <c r="C105" s="67"/>
      <c r="D105" s="41" t="e">
        <f>SUM(D104)</f>
        <v>#REF!</v>
      </c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1" t="s">
        <v>75</v>
      </c>
      <c r="C108" s="62"/>
      <c r="D108" s="62"/>
      <c r="E108" s="6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30" t="s">
        <v>76</v>
      </c>
      <c r="D110" s="20" t="s">
        <v>44</v>
      </c>
      <c r="E110" s="16" t="s">
        <v>37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77</v>
      </c>
      <c r="D111" s="21" t="e">
        <f>#REF!</f>
        <v>#REF!</v>
      </c>
      <c r="E111" s="17" t="e">
        <f>D111*D127</f>
        <v>#REF!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78</v>
      </c>
      <c r="D112" s="21" t="e">
        <f>#REF!</f>
        <v>#REF!</v>
      </c>
      <c r="E112" s="17" t="e">
        <f>D112*(D127+E111)</f>
        <v>#REF!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79</v>
      </c>
      <c r="D113" s="21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80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3"/>
      <c r="G114" s="3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81</v>
      </c>
      <c r="D115" s="23" t="e">
        <f>#REF!</f>
        <v>#REF!</v>
      </c>
      <c r="E115" s="17" t="e">
        <f t="shared" si="8"/>
        <v>#REF!</v>
      </c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5" t="s">
        <v>51</v>
      </c>
      <c r="C116" s="67"/>
      <c r="D116" s="22" t="e">
        <f t="shared" ref="D116:E116" si="9">SUM(D111:D115)</f>
        <v>#REF!</v>
      </c>
      <c r="E116" s="18" t="e">
        <f t="shared" si="9"/>
        <v>#REF!</v>
      </c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1" t="s">
        <v>82</v>
      </c>
      <c r="C119" s="62"/>
      <c r="D119" s="63"/>
      <c r="E119" s="2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83</v>
      </c>
      <c r="D121" s="16" t="s">
        <v>37</v>
      </c>
      <c r="E121" s="2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5" t="s">
        <v>0</v>
      </c>
      <c r="C122" s="6" t="s">
        <v>35</v>
      </c>
      <c r="D122" s="36">
        <f>D30</f>
        <v>1743.69</v>
      </c>
      <c r="E122" s="2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5" t="s">
        <v>2</v>
      </c>
      <c r="C123" s="6" t="s">
        <v>40</v>
      </c>
      <c r="D123" s="36" t="e">
        <f>D71</f>
        <v>#REF!</v>
      </c>
      <c r="E123" s="2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5" t="s">
        <v>6</v>
      </c>
      <c r="C124" s="6" t="s">
        <v>15</v>
      </c>
      <c r="D124" s="36">
        <f>E83</f>
        <v>219.70494000000002</v>
      </c>
      <c r="E124" s="2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5" t="s">
        <v>7</v>
      </c>
      <c r="C125" s="6" t="s">
        <v>16</v>
      </c>
      <c r="D125" s="36" t="e">
        <f>E98</f>
        <v>#REF!</v>
      </c>
      <c r="E125" s="2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5" t="s">
        <v>8</v>
      </c>
      <c r="C126" s="6" t="s">
        <v>17</v>
      </c>
      <c r="D126" s="36" t="e">
        <f>D105</f>
        <v>#REF!</v>
      </c>
      <c r="E126" s="2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5" t="s">
        <v>84</v>
      </c>
      <c r="C127" s="67"/>
      <c r="D127" s="36" t="e">
        <f>SUM(D122:D126)</f>
        <v>#REF!</v>
      </c>
      <c r="E127" s="2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5" t="s">
        <v>9</v>
      </c>
      <c r="C128" s="6" t="s">
        <v>85</v>
      </c>
      <c r="D128" s="36" t="e">
        <f>E116</f>
        <v>#REF!</v>
      </c>
      <c r="E128" s="2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5" t="s">
        <v>86</v>
      </c>
      <c r="C129" s="67"/>
      <c r="D129" s="37" t="e">
        <f>SUM(D127:D128)</f>
        <v>#REF!</v>
      </c>
      <c r="E129" s="2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ASSISTENTE OP. AUDIOVISUAIS</vt:lpstr>
      <vt:lpstr>Encarregado_de_Turma_de_Manut_</vt:lpstr>
      <vt:lpstr>Ajudante_Geral</vt:lpstr>
      <vt:lpstr>Ajudante_Geral!Print_Area</vt:lpstr>
      <vt:lpstr>'ASSISTENTE OP. AUDIOVISUAIS'!Print_Area</vt:lpstr>
      <vt:lpstr>Encarregado_de_Turma_de_Manut_!Print_Area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Roberto Da Silva</dc:creator>
  <cp:lastModifiedBy>e23324</cp:lastModifiedBy>
  <cp:lastPrinted>2026-02-24T13:33:18Z</cp:lastPrinted>
  <dcterms:created xsi:type="dcterms:W3CDTF">2026-02-09T12:28:34Z</dcterms:created>
  <dcterms:modified xsi:type="dcterms:W3CDTF">2026-03-16T16:33:56Z</dcterms:modified>
</cp:coreProperties>
</file>